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10" yWindow="510" windowWidth="22710" windowHeight="8940"/>
  </bookViews>
  <sheets>
    <sheet name="исполнение  2 кв 2023 год" sheetId="4" r:id="rId1"/>
  </sheets>
  <calcPr calcId="144525"/>
</workbook>
</file>

<file path=xl/calcChain.xml><?xml version="1.0" encoding="utf-8"?>
<calcChain xmlns="http://schemas.openxmlformats.org/spreadsheetml/2006/main">
  <c r="D9" i="4" l="1"/>
  <c r="D7" i="4" s="1"/>
  <c r="D54" i="4"/>
  <c r="D18" i="4"/>
  <c r="E20" i="4"/>
  <c r="C18" i="4"/>
  <c r="E13" i="4"/>
  <c r="C56" i="4"/>
  <c r="C54" i="4"/>
  <c r="C51" i="4"/>
  <c r="C48" i="4"/>
  <c r="C44" i="4"/>
  <c r="C41" i="4"/>
  <c r="C35" i="4"/>
  <c r="C31" i="4"/>
  <c r="C25" i="4"/>
  <c r="C21" i="4"/>
  <c r="C9" i="4"/>
  <c r="C7" i="4" l="1"/>
  <c r="D44" i="4" l="1"/>
  <c r="D25" i="4" l="1"/>
  <c r="D51" i="4"/>
  <c r="D48" i="4"/>
  <c r="D31" i="4"/>
  <c r="E27" i="4"/>
  <c r="D21" i="4"/>
  <c r="E39" i="4"/>
  <c r="E24" i="4"/>
  <c r="E23" i="4"/>
  <c r="D56" i="4" l="1"/>
  <c r="E53" i="4"/>
  <c r="E52" i="4"/>
  <c r="E50" i="4"/>
  <c r="E49" i="4"/>
  <c r="E47" i="4"/>
  <c r="E45" i="4"/>
  <c r="E44" i="4"/>
  <c r="E43" i="4"/>
  <c r="E42" i="4"/>
  <c r="D41" i="4"/>
  <c r="E40" i="4"/>
  <c r="E38" i="4"/>
  <c r="E37" i="4"/>
  <c r="E36" i="4"/>
  <c r="D35" i="4"/>
  <c r="E34" i="4"/>
  <c r="E33" i="4"/>
  <c r="E31" i="4"/>
  <c r="E30" i="4"/>
  <c r="E29" i="4"/>
  <c r="E26" i="4"/>
  <c r="E25" i="4"/>
  <c r="E22" i="4"/>
  <c r="E19" i="4"/>
  <c r="E18" i="4"/>
  <c r="E17" i="4"/>
  <c r="E14" i="4"/>
  <c r="E12" i="4"/>
  <c r="E11" i="4"/>
  <c r="E10" i="4"/>
  <c r="E21" i="4" l="1"/>
  <c r="E48" i="4"/>
  <c r="E35" i="4"/>
  <c r="E9" i="4"/>
  <c r="E51" i="4"/>
  <c r="E41" i="4"/>
  <c r="E7" i="4" l="1"/>
</calcChain>
</file>

<file path=xl/sharedStrings.xml><?xml version="1.0" encoding="utf-8"?>
<sst xmlns="http://schemas.openxmlformats.org/spreadsheetml/2006/main" count="113" uniqueCount="113">
  <si>
    <t>Наименование показателя</t>
  </si>
  <si>
    <t>1</t>
  </si>
  <si>
    <t>2</t>
  </si>
  <si>
    <t>3</t>
  </si>
  <si>
    <t>4</t>
  </si>
  <si>
    <t>5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</si>
  <si>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</si>
  <si>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</si>
  <si>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</si>
  <si>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</si>
  <si>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</si>
  <si>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</si>
  <si>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</si>
  <si>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</si>
  <si>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</si>
  <si>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</si>
  <si>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</si>
  <si>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</si>
  <si>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</si>
  <si>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</si>
  <si>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</si>
  <si>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</si>
  <si>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</si>
  <si>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</si>
  <si>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Сельское хозяйство и рыболовство</t>
  </si>
  <si>
    <t xml:space="preserve">  Водное хозяйство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</si>
  <si>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</si>
  <si>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</si>
  <si>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</si>
  <si>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</si>
  <si>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</si>
  <si>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</si>
  <si>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</si>
  <si>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</si>
  <si>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</si>
  <si>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</si>
  <si>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</si>
  <si>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</si>
  <si>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</si>
  <si>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</si>
  <si>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</si>
  <si>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</si>
  <si>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</si>
  <si>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</si>
  <si>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</si>
  <si>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Массовый спорт</t>
  </si>
  <si>
    <t xml:space="preserve">  Другие вопросы в области физической культуры и спорта</t>
  </si>
  <si>
    <t xml:space="preserve">  СРЕДСТВА МАССОВОЙ ИНФОРМАЦИИ</t>
  </si>
  <si>
    <t xml:space="preserve">  Телевидение и радиовещание</t>
  </si>
  <si>
    <t xml:space="preserve">  Периодическая печать и издательства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</si>
  <si>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</si>
  <si>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</si>
  <si>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МЕЖБЮДЖЕТНЫЕ ТРАНСФЕРТЫ ОБЩЕГО ХАРАКТЕРА БЮДЖЕТАМ БЮДЖЕТНОЙ СИСТЕМЫ РОССИЙСКОЙ ФЕДЕРАЦИИ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</si>
  <si>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</si>
  <si>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</si>
  <si>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</si>
  <si>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</si>
  <si>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</si>
  <si>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</si>
  <si>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</si>
  <si>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</si>
  <si>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0111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</si>
  <si>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</si>
  <si>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</si>
  <si>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</si>
  <si>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</si>
  <si>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</si>
  <si>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</si>
  <si>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0310</t>
  </si>
  <si>
    <t>0314</t>
  </si>
  <si>
    <t>0400</t>
  </si>
  <si>
    <t>0405</t>
  </si>
  <si>
    <t>0406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</si>
  <si>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</si>
  <si>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</si>
  <si>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</si>
  <si>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</si>
  <si>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</si>
  <si>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</si>
  <si>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</si>
  <si>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</si>
  <si>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</si>
  <si>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</si>
  <si>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</si>
  <si>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</si>
  <si>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</si>
  <si>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</si>
  <si>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</si>
  <si>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</si>
  <si>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</si>
  <si>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</si>
  <si>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</si>
  <si>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1102</t>
  </si>
  <si>
    <t>1105</t>
  </si>
  <si>
    <t>1200</t>
  </si>
  <si>
    <t>1201</t>
  </si>
  <si>
    <t>1202</t>
  </si>
  <si>
    <t>1300</t>
  </si>
  <si>
    <t>1301</t>
  </si>
  <si>
    <t>1400</t>
  </si>
  <si>
    <t>1401</t>
  </si>
  <si>
    <t>1403</t>
  </si>
  <si>
    <t>0408</t>
  </si>
  <si>
    <t>Транспорт</t>
  </si>
  <si>
    <t>0501</t>
  </si>
  <si>
    <t>0107</t>
  </si>
  <si>
    <t>Обеспечение проведения выборов и референдумов</t>
  </si>
  <si>
    <t>темп роста 2023/2022</t>
  </si>
  <si>
    <r>
      <t xml:space="preserve">Исполнение консолидированного бюджета МО "Усть-Коксинский район" РА по расходам  в разрезе разделов и подразделов </t>
    </r>
    <r>
      <rPr>
        <b/>
        <sz val="11"/>
        <rFont val="Times New Roman"/>
        <family val="1"/>
        <charset val="204"/>
      </rPr>
      <t>за 2 квартал 2023 год</t>
    </r>
    <r>
      <rPr>
        <sz val="11"/>
        <rFont val="Times New Roman"/>
        <family val="1"/>
        <charset val="204"/>
      </rPr>
      <t xml:space="preserve">  в сравнении с соответсвующим периодом прошлого года</t>
    </r>
  </si>
  <si>
    <t>Исполнение консолидированного  бюджета МО "Усть-Коксинский район" РА за 2 квартал  2022 год</t>
  </si>
  <si>
    <t>Исполнение консолидированного  бюджета МО "Усть-Коксинский район" РА за 2 квартал 2023 год</t>
  </si>
  <si>
    <t>Мобилизационная подготовка экономики</t>
  </si>
  <si>
    <t>0204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</si>
</sst>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44">
    <xf numFmtId="0" fontId="0" fillId="0" borderId="0" xfId="0"/>
    <xf numFmtId="49" fontId="17" fillId="0" borderId="1" xfId="57" applyNumberFormat="1" applyFont="1" applyProtection="1">
      <alignment horizontal="center"/>
    </xf>
    <xf numFmtId="0" fontId="18" fillId="0" borderId="1" xfId="0" applyFont="1" applyBorder="1"/>
    <xf numFmtId="0" fontId="19" fillId="0" borderId="1" xfId="0" applyFont="1" applyBorder="1"/>
    <xf numFmtId="49" fontId="17" fillId="0" borderId="47" xfId="36" applyNumberFormat="1" applyFont="1" applyBorder="1" applyProtection="1">
      <alignment horizontal="center" vertical="center" wrapText="1"/>
    </xf>
    <xf numFmtId="4" fontId="18" fillId="0" borderId="48" xfId="0" applyNumberFormat="1" applyFont="1" applyBorder="1"/>
    <xf numFmtId="4" fontId="18" fillId="0" borderId="50" xfId="0" applyNumberFormat="1" applyFont="1" applyBorder="1"/>
    <xf numFmtId="4" fontId="17" fillId="0" borderId="49" xfId="40" applyNumberFormat="1" applyFont="1" applyBorder="1" applyProtection="1">
      <alignment horizontal="right" shrinkToFit="1"/>
    </xf>
    <xf numFmtId="0" fontId="18" fillId="0" borderId="51" xfId="0" applyFont="1" applyBorder="1"/>
    <xf numFmtId="0" fontId="19" fillId="0" borderId="1" xfId="0" applyFont="1" applyBorder="1" applyProtection="1">
      <protection locked="0"/>
    </xf>
    <xf numFmtId="49" fontId="17" fillId="0" borderId="49" xfId="50" applyNumberFormat="1" applyFont="1" applyBorder="1" applyProtection="1">
      <alignment horizontal="center"/>
    </xf>
    <xf numFmtId="49" fontId="17" fillId="0" borderId="1" xfId="59" applyNumberFormat="1" applyFont="1" applyBorder="1" applyProtection="1"/>
    <xf numFmtId="0" fontId="17" fillId="0" borderId="1" xfId="60" applyNumberFormat="1" applyFont="1" applyBorder="1" applyProtection="1"/>
    <xf numFmtId="0" fontId="17" fillId="2" borderId="1" xfId="53" applyNumberFormat="1" applyFont="1" applyBorder="1" applyProtection="1"/>
    <xf numFmtId="0" fontId="17" fillId="0" borderId="1" xfId="52" applyNumberFormat="1" applyFont="1" applyBorder="1" applyProtection="1"/>
    <xf numFmtId="49" fontId="17" fillId="0" borderId="57" xfId="35" applyNumberFormat="1" applyFont="1" applyBorder="1" applyProtection="1">
      <alignment horizontal="center" vertical="center" wrapText="1"/>
    </xf>
    <xf numFmtId="49" fontId="17" fillId="0" borderId="16" xfId="35" applyNumberFormat="1" applyFont="1" applyBorder="1" applyProtection="1">
      <alignment horizontal="center" vertical="center" wrapText="1"/>
    </xf>
    <xf numFmtId="49" fontId="17" fillId="0" borderId="4" xfId="36" applyNumberFormat="1" applyFont="1" applyBorder="1" applyProtection="1">
      <alignment horizontal="center" vertical="center" wrapText="1"/>
    </xf>
    <xf numFmtId="49" fontId="17" fillId="0" borderId="59" xfId="36" applyNumberFormat="1" applyFont="1" applyBorder="1" applyProtection="1">
      <alignment horizontal="center" vertical="center" wrapText="1"/>
    </xf>
    <xf numFmtId="0" fontId="17" fillId="0" borderId="60" xfId="66" applyNumberFormat="1" applyFont="1" applyBorder="1" applyProtection="1">
      <alignment horizontal="left" wrapText="1"/>
    </xf>
    <xf numFmtId="49" fontId="17" fillId="0" borderId="19" xfId="63" applyNumberFormat="1" applyFont="1" applyBorder="1" applyProtection="1">
      <alignment horizontal="center" wrapText="1"/>
    </xf>
    <xf numFmtId="4" fontId="18" fillId="0" borderId="61" xfId="0" applyNumberFormat="1" applyFont="1" applyBorder="1"/>
    <xf numFmtId="0" fontId="17" fillId="0" borderId="62" xfId="47" applyNumberFormat="1" applyFont="1" applyBorder="1" applyProtection="1">
      <alignment horizontal="left" wrapText="1" indent="1"/>
    </xf>
    <xf numFmtId="49" fontId="17" fillId="0" borderId="16" xfId="50" applyNumberFormat="1" applyFont="1" applyBorder="1" applyProtection="1">
      <alignment horizontal="center"/>
    </xf>
    <xf numFmtId="4" fontId="19" fillId="0" borderId="63" xfId="0" applyNumberFormat="1" applyFont="1" applyBorder="1"/>
    <xf numFmtId="0" fontId="17" fillId="0" borderId="64" xfId="70" applyNumberFormat="1" applyFont="1" applyBorder="1" applyProtection="1">
      <alignment horizontal="left" wrapText="1" indent="2"/>
    </xf>
    <xf numFmtId="0" fontId="17" fillId="0" borderId="65" xfId="70" applyNumberFormat="1" applyFont="1" applyBorder="1" applyProtection="1">
      <alignment horizontal="left" wrapText="1" indent="2"/>
    </xf>
    <xf numFmtId="49" fontId="17" fillId="0" borderId="47" xfId="50" applyNumberFormat="1" applyFont="1" applyBorder="1" applyProtection="1">
      <alignment horizontal="center"/>
    </xf>
    <xf numFmtId="4" fontId="18" fillId="0" borderId="66" xfId="0" applyNumberFormat="1" applyFont="1" applyBorder="1"/>
    <xf numFmtId="4" fontId="17" fillId="4" borderId="49" xfId="40" applyNumberFormat="1" applyFont="1" applyFill="1" applyBorder="1" applyProtection="1">
      <alignment horizontal="right" shrinkToFit="1"/>
    </xf>
    <xf numFmtId="4" fontId="18" fillId="4" borderId="50" xfId="0" applyNumberFormat="1" applyFont="1" applyFill="1" applyBorder="1"/>
    <xf numFmtId="4" fontId="17" fillId="4" borderId="52" xfId="40" applyNumberFormat="1" applyFont="1" applyFill="1" applyBorder="1" applyProtection="1">
      <alignment horizontal="right" shrinkToFit="1"/>
    </xf>
    <xf numFmtId="4" fontId="17" fillId="4" borderId="50" xfId="40" applyNumberFormat="1" applyFont="1" applyFill="1" applyBorder="1" applyProtection="1">
      <alignment horizontal="right" shrinkToFit="1"/>
    </xf>
    <xf numFmtId="4" fontId="18" fillId="4" borderId="48" xfId="0" applyNumberFormat="1" applyFont="1" applyFill="1" applyBorder="1"/>
    <xf numFmtId="0" fontId="18" fillId="4" borderId="51" xfId="0" applyFont="1" applyFill="1" applyBorder="1"/>
    <xf numFmtId="0" fontId="19" fillId="0" borderId="1" xfId="0" applyFont="1" applyBorder="1" applyAlignment="1">
      <alignment horizontal="center" wrapText="1"/>
    </xf>
    <xf numFmtId="49" fontId="17" fillId="0" borderId="53" xfId="35" applyNumberFormat="1" applyFont="1" applyBorder="1" applyProtection="1">
      <alignment horizontal="center" vertical="center" wrapText="1"/>
    </xf>
    <xf numFmtId="49" fontId="17" fillId="0" borderId="57" xfId="35" applyFont="1" applyBorder="1">
      <alignment horizontal="center" vertical="center" wrapText="1"/>
    </xf>
    <xf numFmtId="49" fontId="17" fillId="0" borderId="54" xfId="35" applyNumberFormat="1" applyFont="1" applyBorder="1" applyProtection="1">
      <alignment horizontal="center" vertical="center" wrapText="1"/>
    </xf>
    <xf numFmtId="49" fontId="17" fillId="0" borderId="16" xfId="35" applyFont="1" applyBorder="1">
      <alignment horizontal="center" vertical="center" wrapText="1"/>
    </xf>
    <xf numFmtId="49" fontId="17" fillId="0" borderId="55" xfId="35" applyNumberFormat="1" applyFont="1" applyBorder="1" applyAlignment="1" applyProtection="1">
      <alignment horizontal="center" vertical="center" wrapText="1"/>
    </xf>
    <xf numFmtId="49" fontId="17" fillId="0" borderId="46" xfId="35" applyNumberFormat="1" applyFont="1" applyBorder="1" applyAlignment="1" applyProtection="1">
      <alignment horizontal="center" vertical="center" wrapText="1"/>
    </xf>
    <xf numFmtId="49" fontId="17" fillId="0" borderId="56" xfId="35" applyNumberFormat="1" applyFont="1" applyBorder="1" applyAlignment="1" applyProtection="1">
      <alignment horizontal="center" vertical="center" wrapText="1"/>
    </xf>
    <xf numFmtId="49" fontId="17" fillId="0" borderId="58" xfId="35" applyNumberFormat="1" applyFont="1" applyBorder="1" applyAlignment="1" applyProtection="1">
      <alignment horizontal="center" vertical="center" wrapTex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41.140625" style="9" customWidth="1"/>
    <col min="2" max="2" width="7.5703125" style="9" customWidth="1"/>
    <col min="3" max="3" width="12.85546875" style="9" customWidth="1"/>
    <col min="4" max="4" width="14.28515625" style="2" customWidth="1"/>
    <col min="5" max="5" width="10.28515625" style="3" customWidth="1"/>
    <col min="6" max="16384" width="8.85546875" style="3"/>
  </cols>
  <sheetData>
    <row r="1" spans="1:5" x14ac:dyDescent="0.25">
      <c r="A1" s="1"/>
      <c r="B1" s="1"/>
      <c r="C1" s="1"/>
    </row>
    <row r="2" spans="1:5" ht="56.45" customHeight="1" x14ac:dyDescent="0.25">
      <c r="A2" s="35" t="s">
        <v>108</v>
      </c>
      <c r="B2" s="35"/>
      <c r="C2" s="35"/>
      <c r="D2" s="35"/>
      <c r="E2" s="35"/>
    </row>
    <row r="3" spans="1:5" ht="15.75" thickBot="1" x14ac:dyDescent="0.3">
      <c r="A3" s="11"/>
      <c r="B3" s="12"/>
      <c r="C3" s="12"/>
    </row>
    <row r="4" spans="1:5" ht="14.45" customHeight="1" x14ac:dyDescent="0.25">
      <c r="A4" s="36" t="s">
        <v>0</v>
      </c>
      <c r="B4" s="38" t="s">
        <v>8</v>
      </c>
      <c r="C4" s="40" t="s">
        <v>109</v>
      </c>
      <c r="D4" s="40" t="s">
        <v>110</v>
      </c>
      <c r="E4" s="42" t="s">
        <v>107</v>
      </c>
    </row>
    <row r="5" spans="1:5" ht="79.5" customHeight="1" x14ac:dyDescent="0.25">
      <c r="A5" s="37"/>
      <c r="B5" s="39"/>
      <c r="C5" s="41"/>
      <c r="D5" s="41"/>
      <c r="E5" s="43"/>
    </row>
    <row r="6" spans="1:5" ht="15.75" thickBot="1" x14ac:dyDescent="0.3">
      <c r="A6" s="15" t="s">
        <v>1</v>
      </c>
      <c r="B6" s="16" t="s">
        <v>2</v>
      </c>
      <c r="C6" s="17" t="s">
        <v>3</v>
      </c>
      <c r="D6" s="4" t="s">
        <v>4</v>
      </c>
      <c r="E6" s="18" t="s">
        <v>5</v>
      </c>
    </row>
    <row r="7" spans="1:5" x14ac:dyDescent="0.25">
      <c r="A7" s="19" t="s">
        <v>9</v>
      </c>
      <c r="B7" s="20" t="s">
        <v>6</v>
      </c>
      <c r="C7" s="33">
        <f>C9+C18+C21+C25+C31+C35+C41+C44+C48+C51+C54+C56</f>
        <v>658218362.83000004</v>
      </c>
      <c r="D7" s="5">
        <f>D9+D18+D21+D25+D31+D35+D41+D44+D48+D51+D54+D56</f>
        <v>559905652.68999994</v>
      </c>
      <c r="E7" s="21">
        <f>D7/C7*100</f>
        <v>85.06381533974438</v>
      </c>
    </row>
    <row r="8" spans="1:5" x14ac:dyDescent="0.25">
      <c r="A8" s="22" t="s">
        <v>7</v>
      </c>
      <c r="B8" s="23"/>
      <c r="C8" s="30"/>
      <c r="D8" s="6"/>
      <c r="E8" s="24"/>
    </row>
    <row r="9" spans="1:5" x14ac:dyDescent="0.25">
      <c r="A9" s="25" t="s">
        <v>10</v>
      </c>
      <c r="B9" s="23" t="s">
        <v>55</v>
      </c>
      <c r="C9" s="29">
        <f>C10+C11+C12+C13+C14+C16+C17+C15</f>
        <v>49073820.799999997</v>
      </c>
      <c r="D9" s="29">
        <f>D10+D11+D12+D13+D14+D16+D17+D15</f>
        <v>51193783.969999999</v>
      </c>
      <c r="E9" s="21">
        <f t="shared" ref="E9:E53" si="0">D9/C9*100</f>
        <v>104.31994724568095</v>
      </c>
    </row>
    <row r="10" spans="1:5" ht="34.5" x14ac:dyDescent="0.25">
      <c r="A10" s="25" t="s">
        <v>11</v>
      </c>
      <c r="B10" s="23" t="s">
        <v>56</v>
      </c>
      <c r="C10" s="30">
        <v>3169305.78</v>
      </c>
      <c r="D10" s="30">
        <v>3382548.34</v>
      </c>
      <c r="E10" s="21">
        <f t="shared" si="0"/>
        <v>106.72836812861901</v>
      </c>
    </row>
    <row r="11" spans="1:5" ht="45.75" x14ac:dyDescent="0.25">
      <c r="A11" s="25" t="s">
        <v>12</v>
      </c>
      <c r="B11" s="23" t="s">
        <v>57</v>
      </c>
      <c r="C11" s="30">
        <v>676173.88</v>
      </c>
      <c r="D11" s="30">
        <v>1611215.41</v>
      </c>
      <c r="E11" s="21">
        <f t="shared" si="0"/>
        <v>238.28418364814681</v>
      </c>
    </row>
    <row r="12" spans="1:5" ht="45.75" x14ac:dyDescent="0.25">
      <c r="A12" s="25" t="s">
        <v>13</v>
      </c>
      <c r="B12" s="23" t="s">
        <v>58</v>
      </c>
      <c r="C12" s="30">
        <v>18401677.100000001</v>
      </c>
      <c r="D12" s="30">
        <v>19138147.879999999</v>
      </c>
      <c r="E12" s="21">
        <f t="shared" si="0"/>
        <v>104.00219380004228</v>
      </c>
    </row>
    <row r="13" spans="1:5" x14ac:dyDescent="0.25">
      <c r="A13" s="25" t="s">
        <v>14</v>
      </c>
      <c r="B13" s="23" t="s">
        <v>59</v>
      </c>
      <c r="C13" s="30">
        <v>93000</v>
      </c>
      <c r="D13" s="30">
        <v>1700</v>
      </c>
      <c r="E13" s="21">
        <f t="shared" si="0"/>
        <v>1.827956989247312</v>
      </c>
    </row>
    <row r="14" spans="1:5" ht="34.5" x14ac:dyDescent="0.25">
      <c r="A14" s="25" t="s">
        <v>15</v>
      </c>
      <c r="B14" s="23" t="s">
        <v>60</v>
      </c>
      <c r="C14" s="30">
        <v>4371832.54</v>
      </c>
      <c r="D14" s="30">
        <v>5065198.66</v>
      </c>
      <c r="E14" s="21">
        <f t="shared" si="0"/>
        <v>115.85985084414968</v>
      </c>
    </row>
    <row r="15" spans="1:5" x14ac:dyDescent="0.25">
      <c r="A15" s="25" t="s">
        <v>106</v>
      </c>
      <c r="B15" s="23" t="s">
        <v>105</v>
      </c>
      <c r="C15" s="30">
        <v>135200</v>
      </c>
      <c r="D15" s="30"/>
      <c r="E15" s="21"/>
    </row>
    <row r="16" spans="1:5" x14ac:dyDescent="0.25">
      <c r="A16" s="25" t="s">
        <v>16</v>
      </c>
      <c r="B16" s="23" t="s">
        <v>61</v>
      </c>
      <c r="C16" s="30"/>
      <c r="D16" s="30"/>
      <c r="E16" s="21"/>
    </row>
    <row r="17" spans="1:5" x14ac:dyDescent="0.25">
      <c r="A17" s="25" t="s">
        <v>17</v>
      </c>
      <c r="B17" s="23" t="s">
        <v>62</v>
      </c>
      <c r="C17" s="30">
        <v>22226631.5</v>
      </c>
      <c r="D17" s="30">
        <v>21994973.68</v>
      </c>
      <c r="E17" s="21">
        <f t="shared" si="0"/>
        <v>98.957746611311748</v>
      </c>
    </row>
    <row r="18" spans="1:5" x14ac:dyDescent="0.25">
      <c r="A18" s="25" t="s">
        <v>18</v>
      </c>
      <c r="B18" s="23" t="s">
        <v>63</v>
      </c>
      <c r="C18" s="29">
        <f>C19+C20</f>
        <v>659200</v>
      </c>
      <c r="D18" s="29">
        <f>D19+D20</f>
        <v>804832</v>
      </c>
      <c r="E18" s="21">
        <f t="shared" si="0"/>
        <v>122.09223300970874</v>
      </c>
    </row>
    <row r="19" spans="1:5" x14ac:dyDescent="0.25">
      <c r="A19" s="25" t="s">
        <v>64</v>
      </c>
      <c r="B19" s="23" t="s">
        <v>65</v>
      </c>
      <c r="C19" s="30">
        <v>659200</v>
      </c>
      <c r="D19" s="30">
        <v>802420</v>
      </c>
      <c r="E19" s="21">
        <f t="shared" si="0"/>
        <v>121.72633495145631</v>
      </c>
    </row>
    <row r="20" spans="1:5" ht="22.5" customHeight="1" x14ac:dyDescent="0.25">
      <c r="A20" s="25" t="s">
        <v>111</v>
      </c>
      <c r="B20" s="23" t="s">
        <v>112</v>
      </c>
      <c r="C20" s="29"/>
      <c r="D20" s="30">
        <v>2412</v>
      </c>
      <c r="E20" s="21" t="e">
        <f t="shared" ref="E20" si="1">D20/C20*100</f>
        <v>#DIV/0!</v>
      </c>
    </row>
    <row r="21" spans="1:5" ht="37.5" customHeight="1" x14ac:dyDescent="0.25">
      <c r="A21" s="25" t="s">
        <v>19</v>
      </c>
      <c r="B21" s="23" t="s">
        <v>66</v>
      </c>
      <c r="C21" s="29">
        <f>C22+C23+C24</f>
        <v>3407305.73</v>
      </c>
      <c r="D21" s="29">
        <f>D22+D23+D24</f>
        <v>3617247.78</v>
      </c>
      <c r="E21" s="21">
        <f t="shared" si="0"/>
        <v>106.16152663236356</v>
      </c>
    </row>
    <row r="22" spans="1:5" ht="34.5" x14ac:dyDescent="0.25">
      <c r="A22" s="25" t="s">
        <v>20</v>
      </c>
      <c r="B22" s="23" t="s">
        <v>67</v>
      </c>
      <c r="C22" s="29"/>
      <c r="D22" s="29"/>
      <c r="E22" s="21" t="e">
        <f t="shared" si="0"/>
        <v>#DIV/0!</v>
      </c>
    </row>
    <row r="23" spans="1:5" x14ac:dyDescent="0.25">
      <c r="A23" s="25" t="s">
        <v>21</v>
      </c>
      <c r="B23" s="23" t="s">
        <v>68</v>
      </c>
      <c r="C23" s="30">
        <v>3341005.73</v>
      </c>
      <c r="D23" s="30">
        <v>3617247.78</v>
      </c>
      <c r="E23" s="21">
        <f t="shared" si="0"/>
        <v>108.2682303570907</v>
      </c>
    </row>
    <row r="24" spans="1:5" ht="23.25" x14ac:dyDescent="0.25">
      <c r="A24" s="25" t="s">
        <v>22</v>
      </c>
      <c r="B24" s="23" t="s">
        <v>69</v>
      </c>
      <c r="C24" s="30">
        <v>66300</v>
      </c>
      <c r="D24" s="30"/>
      <c r="E24" s="21">
        <f t="shared" si="0"/>
        <v>0</v>
      </c>
    </row>
    <row r="25" spans="1:5" x14ac:dyDescent="0.25">
      <c r="A25" s="25" t="s">
        <v>23</v>
      </c>
      <c r="B25" s="23" t="s">
        <v>70</v>
      </c>
      <c r="C25" s="29">
        <f>C26+C27+C29+C30+C28</f>
        <v>23032175.929999996</v>
      </c>
      <c r="D25" s="29">
        <f>D26+D27+D29+D30+D28</f>
        <v>5350324.8199999994</v>
      </c>
      <c r="E25" s="21">
        <f t="shared" si="0"/>
        <v>23.229784438347682</v>
      </c>
    </row>
    <row r="26" spans="1:5" x14ac:dyDescent="0.25">
      <c r="A26" s="25" t="s">
        <v>24</v>
      </c>
      <c r="B26" s="23" t="s">
        <v>71</v>
      </c>
      <c r="C26" s="30">
        <v>458682.45</v>
      </c>
      <c r="D26" s="30">
        <v>481755.72</v>
      </c>
      <c r="E26" s="21">
        <f t="shared" si="0"/>
        <v>105.0303363470741</v>
      </c>
    </row>
    <row r="27" spans="1:5" x14ac:dyDescent="0.25">
      <c r="A27" s="25" t="s">
        <v>25</v>
      </c>
      <c r="B27" s="23" t="s">
        <v>72</v>
      </c>
      <c r="C27" s="30">
        <v>58000</v>
      </c>
      <c r="D27" s="30">
        <v>43500</v>
      </c>
      <c r="E27" s="21">
        <f t="shared" si="0"/>
        <v>75</v>
      </c>
    </row>
    <row r="28" spans="1:5" hidden="1" x14ac:dyDescent="0.25">
      <c r="A28" s="25" t="s">
        <v>103</v>
      </c>
      <c r="B28" s="23" t="s">
        <v>102</v>
      </c>
      <c r="C28" s="30"/>
      <c r="D28" s="30"/>
      <c r="E28" s="21"/>
    </row>
    <row r="29" spans="1:5" x14ac:dyDescent="0.25">
      <c r="A29" s="25" t="s">
        <v>26</v>
      </c>
      <c r="B29" s="23" t="s">
        <v>73</v>
      </c>
      <c r="C29" s="30">
        <v>21487737.739999998</v>
      </c>
      <c r="D29" s="30">
        <v>3715257.51</v>
      </c>
      <c r="E29" s="21">
        <f t="shared" si="0"/>
        <v>17.290128700165344</v>
      </c>
    </row>
    <row r="30" spans="1:5" ht="23.25" x14ac:dyDescent="0.25">
      <c r="A30" s="25" t="s">
        <v>27</v>
      </c>
      <c r="B30" s="23" t="s">
        <v>74</v>
      </c>
      <c r="C30" s="30">
        <v>1027755.74</v>
      </c>
      <c r="D30" s="30">
        <v>1109811.5900000001</v>
      </c>
      <c r="E30" s="21">
        <f t="shared" si="0"/>
        <v>107.98398362630405</v>
      </c>
    </row>
    <row r="31" spans="1:5" x14ac:dyDescent="0.25">
      <c r="A31" s="25" t="s">
        <v>28</v>
      </c>
      <c r="B31" s="23" t="s">
        <v>75</v>
      </c>
      <c r="C31" s="31">
        <f>C33+C34+C32</f>
        <v>18348868.32</v>
      </c>
      <c r="D31" s="31">
        <f>D33+D34+D32</f>
        <v>19576907.800000001</v>
      </c>
      <c r="E31" s="21">
        <f t="shared" si="0"/>
        <v>106.69272599586677</v>
      </c>
    </row>
    <row r="32" spans="1:5" x14ac:dyDescent="0.25">
      <c r="A32" s="25"/>
      <c r="B32" s="10" t="s">
        <v>104</v>
      </c>
      <c r="C32" s="32">
        <v>1947479.3</v>
      </c>
      <c r="D32" s="32">
        <v>1003000</v>
      </c>
      <c r="E32" s="21"/>
    </row>
    <row r="33" spans="1:5" x14ac:dyDescent="0.25">
      <c r="A33" s="25" t="s">
        <v>29</v>
      </c>
      <c r="B33" s="23" t="s">
        <v>76</v>
      </c>
      <c r="C33" s="33">
        <v>4091394.49</v>
      </c>
      <c r="D33" s="33">
        <v>11524879.880000001</v>
      </c>
      <c r="E33" s="21">
        <f t="shared" si="0"/>
        <v>281.68586305154844</v>
      </c>
    </row>
    <row r="34" spans="1:5" x14ac:dyDescent="0.25">
      <c r="A34" s="25" t="s">
        <v>30</v>
      </c>
      <c r="B34" s="23" t="s">
        <v>77</v>
      </c>
      <c r="C34" s="30">
        <v>12309994.529999999</v>
      </c>
      <c r="D34" s="30">
        <v>7049027.9199999999</v>
      </c>
      <c r="E34" s="21">
        <f t="shared" si="0"/>
        <v>57.262640554560832</v>
      </c>
    </row>
    <row r="35" spans="1:5" x14ac:dyDescent="0.25">
      <c r="A35" s="25" t="s">
        <v>31</v>
      </c>
      <c r="B35" s="23" t="s">
        <v>78</v>
      </c>
      <c r="C35" s="29">
        <f>C36+C37+C38+C39+C40</f>
        <v>499687588.71000004</v>
      </c>
      <c r="D35" s="29">
        <f>D36+D37+D38+D39+D40</f>
        <v>399097017.91000003</v>
      </c>
      <c r="E35" s="21">
        <f t="shared" si="0"/>
        <v>79.869307728917988</v>
      </c>
    </row>
    <row r="36" spans="1:5" x14ac:dyDescent="0.25">
      <c r="A36" s="25" t="s">
        <v>32</v>
      </c>
      <c r="B36" s="23" t="s">
        <v>79</v>
      </c>
      <c r="C36" s="30">
        <v>77966000.170000002</v>
      </c>
      <c r="D36" s="30">
        <v>89530197.079999998</v>
      </c>
      <c r="E36" s="21">
        <f t="shared" si="0"/>
        <v>114.83235882921402</v>
      </c>
    </row>
    <row r="37" spans="1:5" x14ac:dyDescent="0.25">
      <c r="A37" s="25" t="s">
        <v>33</v>
      </c>
      <c r="B37" s="23" t="s">
        <v>80</v>
      </c>
      <c r="C37" s="30">
        <v>384848221.29000002</v>
      </c>
      <c r="D37" s="30">
        <v>270880330.36000001</v>
      </c>
      <c r="E37" s="21">
        <f t="shared" si="0"/>
        <v>70.38627577698476</v>
      </c>
    </row>
    <row r="38" spans="1:5" x14ac:dyDescent="0.25">
      <c r="A38" s="25" t="s">
        <v>34</v>
      </c>
      <c r="B38" s="23" t="s">
        <v>81</v>
      </c>
      <c r="C38" s="30">
        <v>24215892.34</v>
      </c>
      <c r="D38" s="30">
        <v>24510387.420000002</v>
      </c>
      <c r="E38" s="21">
        <f t="shared" si="0"/>
        <v>101.21612318003889</v>
      </c>
    </row>
    <row r="39" spans="1:5" x14ac:dyDescent="0.25">
      <c r="A39" s="25" t="s">
        <v>35</v>
      </c>
      <c r="B39" s="23" t="s">
        <v>82</v>
      </c>
      <c r="C39" s="30">
        <v>898002</v>
      </c>
      <c r="D39" s="30">
        <v>67210.37</v>
      </c>
      <c r="E39" s="21">
        <f t="shared" si="0"/>
        <v>7.4844343331083891</v>
      </c>
    </row>
    <row r="40" spans="1:5" x14ac:dyDescent="0.25">
      <c r="A40" s="25" t="s">
        <v>36</v>
      </c>
      <c r="B40" s="23" t="s">
        <v>83</v>
      </c>
      <c r="C40" s="30">
        <v>11759472.91</v>
      </c>
      <c r="D40" s="30">
        <v>14108892.68</v>
      </c>
      <c r="E40" s="21">
        <f t="shared" si="0"/>
        <v>119.97895473701125</v>
      </c>
    </row>
    <row r="41" spans="1:5" x14ac:dyDescent="0.25">
      <c r="A41" s="25" t="s">
        <v>37</v>
      </c>
      <c r="B41" s="23" t="s">
        <v>84</v>
      </c>
      <c r="C41" s="29">
        <f>C42+C43</f>
        <v>40869885.260000005</v>
      </c>
      <c r="D41" s="29">
        <f>D42+D43</f>
        <v>48089914.619999997</v>
      </c>
      <c r="E41" s="21">
        <f t="shared" si="0"/>
        <v>117.66589094652132</v>
      </c>
    </row>
    <row r="42" spans="1:5" x14ac:dyDescent="0.25">
      <c r="A42" s="25" t="s">
        <v>38</v>
      </c>
      <c r="B42" s="23" t="s">
        <v>85</v>
      </c>
      <c r="C42" s="30">
        <v>38118892.990000002</v>
      </c>
      <c r="D42" s="30">
        <v>44925104.640000001</v>
      </c>
      <c r="E42" s="21">
        <f t="shared" si="0"/>
        <v>117.85521854421512</v>
      </c>
    </row>
    <row r="43" spans="1:5" ht="23.25" x14ac:dyDescent="0.25">
      <c r="A43" s="25" t="s">
        <v>39</v>
      </c>
      <c r="B43" s="23" t="s">
        <v>86</v>
      </c>
      <c r="C43" s="30">
        <v>2750992.27</v>
      </c>
      <c r="D43" s="30">
        <v>3164809.98</v>
      </c>
      <c r="E43" s="21">
        <f t="shared" si="0"/>
        <v>115.04248901433662</v>
      </c>
    </row>
    <row r="44" spans="1:5" x14ac:dyDescent="0.25">
      <c r="A44" s="25" t="s">
        <v>40</v>
      </c>
      <c r="B44" s="23" t="s">
        <v>87</v>
      </c>
      <c r="C44" s="29">
        <f>C45+C46+C47</f>
        <v>14373385.619999999</v>
      </c>
      <c r="D44" s="29">
        <f>D45+D46+D47</f>
        <v>19658741.719999999</v>
      </c>
      <c r="E44" s="21">
        <f t="shared" si="0"/>
        <v>136.77182425722742</v>
      </c>
    </row>
    <row r="45" spans="1:5" x14ac:dyDescent="0.25">
      <c r="A45" s="25" t="s">
        <v>41</v>
      </c>
      <c r="B45" s="23" t="s">
        <v>88</v>
      </c>
      <c r="C45" s="30">
        <v>637455.93000000005</v>
      </c>
      <c r="D45" s="30">
        <v>746859.78</v>
      </c>
      <c r="E45" s="21">
        <f t="shared" si="0"/>
        <v>117.1625746739857</v>
      </c>
    </row>
    <row r="46" spans="1:5" x14ac:dyDescent="0.25">
      <c r="A46" s="25" t="s">
        <v>42</v>
      </c>
      <c r="B46" s="23" t="s">
        <v>89</v>
      </c>
      <c r="C46" s="30">
        <v>9482180.6199999992</v>
      </c>
      <c r="D46" s="30">
        <v>10799470.289999999</v>
      </c>
      <c r="E46" s="21"/>
    </row>
    <row r="47" spans="1:5" x14ac:dyDescent="0.25">
      <c r="A47" s="25" t="s">
        <v>43</v>
      </c>
      <c r="B47" s="23" t="s">
        <v>90</v>
      </c>
      <c r="C47" s="30">
        <v>4253749.07</v>
      </c>
      <c r="D47" s="30">
        <v>8112411.6500000004</v>
      </c>
      <c r="E47" s="21">
        <f t="shared" si="0"/>
        <v>190.71204052005822</v>
      </c>
    </row>
    <row r="48" spans="1:5" x14ac:dyDescent="0.25">
      <c r="A48" s="25" t="s">
        <v>44</v>
      </c>
      <c r="B48" s="23" t="s">
        <v>91</v>
      </c>
      <c r="C48" s="29">
        <f>C49+C50</f>
        <v>7482932.46</v>
      </c>
      <c r="D48" s="29">
        <f>D49+D50</f>
        <v>10977997.140000001</v>
      </c>
      <c r="E48" s="21">
        <f t="shared" si="0"/>
        <v>146.70715255927888</v>
      </c>
    </row>
    <row r="49" spans="1:5" x14ac:dyDescent="0.25">
      <c r="A49" s="25" t="s">
        <v>45</v>
      </c>
      <c r="B49" s="23" t="s">
        <v>92</v>
      </c>
      <c r="C49" s="30">
        <v>481783.91</v>
      </c>
      <c r="D49" s="30">
        <v>3017629.67</v>
      </c>
      <c r="E49" s="21">
        <f t="shared" si="0"/>
        <v>626.34504958872537</v>
      </c>
    </row>
    <row r="50" spans="1:5" ht="23.25" x14ac:dyDescent="0.25">
      <c r="A50" s="25" t="s">
        <v>46</v>
      </c>
      <c r="B50" s="23" t="s">
        <v>93</v>
      </c>
      <c r="C50" s="30">
        <v>7001148.5499999998</v>
      </c>
      <c r="D50" s="30">
        <v>7960367.4699999997</v>
      </c>
      <c r="E50" s="21">
        <f t="shared" si="0"/>
        <v>113.70087940785088</v>
      </c>
    </row>
    <row r="51" spans="1:5" x14ac:dyDescent="0.25">
      <c r="A51" s="25" t="s">
        <v>47</v>
      </c>
      <c r="B51" s="23" t="s">
        <v>94</v>
      </c>
      <c r="C51" s="29">
        <f>C52+C53</f>
        <v>1283200</v>
      </c>
      <c r="D51" s="29">
        <f>D52+D53</f>
        <v>1538600</v>
      </c>
      <c r="E51" s="21">
        <f t="shared" si="0"/>
        <v>119.90336658354114</v>
      </c>
    </row>
    <row r="52" spans="1:5" x14ac:dyDescent="0.25">
      <c r="A52" s="25" t="s">
        <v>48</v>
      </c>
      <c r="B52" s="23" t="s">
        <v>95</v>
      </c>
      <c r="C52" s="30">
        <v>114200</v>
      </c>
      <c r="D52" s="30">
        <v>152600</v>
      </c>
      <c r="E52" s="21">
        <f t="shared" si="0"/>
        <v>133.62521891418564</v>
      </c>
    </row>
    <row r="53" spans="1:5" x14ac:dyDescent="0.25">
      <c r="A53" s="25" t="s">
        <v>49</v>
      </c>
      <c r="B53" s="23" t="s">
        <v>96</v>
      </c>
      <c r="C53" s="30">
        <v>1169000</v>
      </c>
      <c r="D53" s="30">
        <v>1386000</v>
      </c>
      <c r="E53" s="21">
        <f t="shared" si="0"/>
        <v>118.56287425149701</v>
      </c>
    </row>
    <row r="54" spans="1:5" ht="23.25" x14ac:dyDescent="0.25">
      <c r="A54" s="25" t="s">
        <v>50</v>
      </c>
      <c r="B54" s="23" t="s">
        <v>97</v>
      </c>
      <c r="C54" s="29">
        <f>C55</f>
        <v>0</v>
      </c>
      <c r="D54" s="29">
        <f>D55</f>
        <v>284.93</v>
      </c>
      <c r="E54" s="21"/>
    </row>
    <row r="55" spans="1:5" ht="23.25" x14ac:dyDescent="0.25">
      <c r="A55" s="25" t="s">
        <v>51</v>
      </c>
      <c r="B55" s="23" t="s">
        <v>98</v>
      </c>
      <c r="C55" s="30"/>
      <c r="D55" s="6">
        <v>284.93</v>
      </c>
      <c r="E55" s="21"/>
    </row>
    <row r="56" spans="1:5" ht="34.5" x14ac:dyDescent="0.25">
      <c r="A56" s="25" t="s">
        <v>52</v>
      </c>
      <c r="B56" s="23" t="s">
        <v>99</v>
      </c>
      <c r="C56" s="29">
        <f>C57+C58</f>
        <v>0</v>
      </c>
      <c r="D56" s="7">
        <f>D57+D58</f>
        <v>0</v>
      </c>
      <c r="E56" s="21"/>
    </row>
    <row r="57" spans="1:5" ht="21" customHeight="1" x14ac:dyDescent="0.25">
      <c r="A57" s="25" t="s">
        <v>53</v>
      </c>
      <c r="B57" s="23" t="s">
        <v>100</v>
      </c>
      <c r="C57" s="30"/>
      <c r="D57" s="6"/>
      <c r="E57" s="21"/>
    </row>
    <row r="58" spans="1:5" ht="24" thickBot="1" x14ac:dyDescent="0.3">
      <c r="A58" s="26" t="s">
        <v>54</v>
      </c>
      <c r="B58" s="27" t="s">
        <v>101</v>
      </c>
      <c r="C58" s="34"/>
      <c r="D58" s="8"/>
      <c r="E58" s="28"/>
    </row>
    <row r="59" spans="1:5" x14ac:dyDescent="0.25">
      <c r="A59" s="13"/>
      <c r="B59" s="13"/>
      <c r="C59" s="14"/>
    </row>
  </sheetData>
  <mergeCells count="6"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BBBB121-6545-4018-B029-3788890E38D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 2 кв 2023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FIN62\Надежда</dc:creator>
  <cp:lastModifiedBy>Fin_6</cp:lastModifiedBy>
  <cp:lastPrinted>2021-01-14T08:53:24Z</cp:lastPrinted>
  <dcterms:created xsi:type="dcterms:W3CDTF">2021-01-13T04:50:01Z</dcterms:created>
  <dcterms:modified xsi:type="dcterms:W3CDTF">2023-07-17T08:39:32Z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0503317G_20160101_4.xlsx</vt:lpwstr>
  </property>
  <property fmtid="{D5CDD505-2E9C-101B-9397-08002B2CF9AE}" pid="3" name="Название отчета">
    <vt:lpwstr>0503317G_20160101_4.xlsx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ufustkokmo7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